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athan\Desktop\"/>
    </mc:Choice>
  </mc:AlternateContent>
  <xr:revisionPtr revIDLastSave="0" documentId="13_ncr:1_{BA43ECED-A866-4AA6-ADC4-A41BECABFF35}" xr6:coauthVersionLast="44" xr6:coauthVersionMax="44" xr10:uidLastSave="{00000000-0000-0000-0000-000000000000}"/>
  <bookViews>
    <workbookView xWindow="-108" yWindow="-108" windowWidth="23256" windowHeight="12576" xr2:uid="{387641E9-0C0B-4390-BA13-A958988B99CD}"/>
  </bookViews>
  <sheets>
    <sheet name="High Schoo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H29" i="4" l="1"/>
  <c r="F29" i="4"/>
  <c r="D29" i="4"/>
  <c r="H28" i="4"/>
  <c r="F28" i="4"/>
  <c r="D28" i="4"/>
  <c r="H27" i="4"/>
  <c r="F27" i="4"/>
  <c r="D27" i="4"/>
  <c r="H26" i="4"/>
  <c r="F26" i="4"/>
  <c r="D26" i="4"/>
  <c r="H25" i="4"/>
  <c r="F25" i="4"/>
  <c r="D25" i="4"/>
  <c r="J11" i="4" s="1"/>
  <c r="J13" i="4" s="1"/>
  <c r="F3" i="4" l="1"/>
  <c r="E3" i="4" s="1"/>
  <c r="H3" i="4"/>
  <c r="G3" i="4" s="1"/>
  <c r="D3" i="4"/>
  <c r="C3" i="4" s="1"/>
  <c r="J16" i="4"/>
  <c r="J18" i="4" s="1"/>
  <c r="J21" i="4"/>
  <c r="J23" i="4" s="1"/>
  <c r="J26" i="4"/>
  <c r="J28" i="4" s="1"/>
  <c r="I3" i="4" l="1"/>
  <c r="J3" i="4" s="1"/>
</calcChain>
</file>

<file path=xl/sharedStrings.xml><?xml version="1.0" encoding="utf-8"?>
<sst xmlns="http://schemas.openxmlformats.org/spreadsheetml/2006/main" count="38" uniqueCount="38">
  <si>
    <t>Total Students</t>
  </si>
  <si>
    <t>Approaches GL</t>
  </si>
  <si>
    <t>Approaches Count</t>
  </si>
  <si>
    <t>Meets GL</t>
  </si>
  <si>
    <t>Meets Count</t>
  </si>
  <si>
    <t>Masters GL</t>
  </si>
  <si>
    <t>Masters Count</t>
  </si>
  <si>
    <t>Cumulative Total Students</t>
  </si>
  <si>
    <t>Cumulative Approach Count</t>
  </si>
  <si>
    <t>Cumulative Meets Count</t>
  </si>
  <si>
    <t>Cumulative Masters Count</t>
  </si>
  <si>
    <t>Grade Level and Assessment</t>
  </si>
  <si>
    <t>EOC Algebra 1</t>
  </si>
  <si>
    <t>EOC Biology</t>
  </si>
  <si>
    <t>EOC English 1</t>
  </si>
  <si>
    <t>EOC English 2</t>
  </si>
  <si>
    <t>US History</t>
  </si>
  <si>
    <t>Cumulative Approach G.L. %</t>
  </si>
  <si>
    <t>Cumulative Meets 
G.L. %</t>
  </si>
  <si>
    <t>Cumulative Masters 
G.L. %</t>
  </si>
  <si>
    <t>STAAR ASSESSMENT Results</t>
  </si>
  <si>
    <t>ECO DIS</t>
  </si>
  <si>
    <t>Domain 1</t>
  </si>
  <si>
    <t xml:space="preserve">OVERALL 
SCIENCE SCORE
Scale Score = </t>
  </si>
  <si>
    <t xml:space="preserve">OVERALL 
ELAR SCORE
Scale Score = </t>
  </si>
  <si>
    <t xml:space="preserve">OVERALL 
MATHEMATICS SCORE
Scale Score = </t>
  </si>
  <si>
    <t xml:space="preserve">OVERALL 
SOCIAL STUDIES SCORE
Scale Score = </t>
  </si>
  <si>
    <t>DOMAIN 1 TOTAL =</t>
  </si>
  <si>
    <t>BEST OF DOMAIN 1 OR DOMAIN 2 WILL COUNT 70% of OVERALL SCORE</t>
  </si>
  <si>
    <t>DOMAIN 1 
STAAR SCORE</t>
  </si>
  <si>
    <t>DOMAIN 1 STAAR ONLY LETTER GRADE</t>
  </si>
  <si>
    <t>TEA SCALING TOOL</t>
  </si>
  <si>
    <t>CCMR Component =  * 40%</t>
  </si>
  <si>
    <t>Grad Rate Component =  * 20%</t>
  </si>
  <si>
    <t>STAAR Component =  * 40%</t>
  </si>
  <si>
    <t xml:space="preserve">DOMAIN 2 RELATIVE PERFORMANCE = </t>
  </si>
  <si>
    <t>DOMAIN 1 STUDENT
ACHIEVEMENT =</t>
  </si>
  <si>
    <t>STAAR 2019 Results for Domain 1 Student Achievement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</si>
</sst>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10" fontId="0" fillId="0" borderId="0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10" fontId="0" fillId="0" borderId="0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" fontId="3" fillId="0" borderId="8" xfId="0" applyNumberFormat="1" applyFont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10" fontId="0" fillId="4" borderId="8" xfId="0" applyNumberForma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8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right" vertical="top" wrapText="1"/>
      <protection locked="0"/>
    </xf>
    <xf numFmtId="0" fontId="7" fillId="8" borderId="0" xfId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tsvr1.tea.texas.gov/perfreport/account/2018/scaling_to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8C8C-CE1D-4091-8C94-43C17458661E}">
  <sheetPr>
    <pageSetUpPr fitToPage="1"/>
  </sheetPr>
  <dimension ref="A1:L34"/>
  <sheetViews>
    <sheetView tabSelected="1" zoomScale="90" zoomScaleNormal="90" zoomScalePageLayoutView="115" workbookViewId="0">
      <selection activeCell="B25" sqref="B25"/>
    </sheetView>
  </sheetViews>
  <sheetFormatPr defaultRowHeight="14.4" x14ac:dyDescent="0.3"/>
  <cols>
    <col min="1" max="1" width="30.5546875" bestFit="1" customWidth="1"/>
    <col min="2" max="8" width="11.44140625" customWidth="1"/>
    <col min="9" max="9" width="14.77734375" customWidth="1"/>
    <col min="10" max="10" width="14.88671875" customWidth="1"/>
    <col min="11" max="14" width="14.6640625" customWidth="1"/>
  </cols>
  <sheetData>
    <row r="1" spans="1:12" x14ac:dyDescent="0.3">
      <c r="A1" s="21"/>
      <c r="B1" s="22"/>
      <c r="C1" s="22"/>
      <c r="D1" s="22"/>
      <c r="E1" s="22"/>
      <c r="F1" s="22"/>
      <c r="G1" s="22"/>
      <c r="H1" s="22"/>
      <c r="I1" s="22"/>
      <c r="J1" s="23"/>
    </row>
    <row r="2" spans="1:12" ht="43.2" x14ac:dyDescent="0.3">
      <c r="A2" s="24" t="s">
        <v>20</v>
      </c>
      <c r="B2" s="49" t="s">
        <v>7</v>
      </c>
      <c r="C2" s="49" t="s">
        <v>17</v>
      </c>
      <c r="D2" s="49" t="s">
        <v>8</v>
      </c>
      <c r="E2" s="49" t="s">
        <v>18</v>
      </c>
      <c r="F2" s="49" t="s">
        <v>9</v>
      </c>
      <c r="G2" s="49" t="s">
        <v>19</v>
      </c>
      <c r="H2" s="49" t="s">
        <v>10</v>
      </c>
      <c r="I2" s="49" t="s">
        <v>29</v>
      </c>
      <c r="J2" s="50" t="s">
        <v>30</v>
      </c>
    </row>
    <row r="3" spans="1:12" x14ac:dyDescent="0.3">
      <c r="A3" s="25"/>
      <c r="B3" s="43">
        <f>SUM(B8:B29)</f>
        <v>0</v>
      </c>
      <c r="C3" s="44" t="e">
        <f>D3/B3</f>
        <v>#DIV/0!</v>
      </c>
      <c r="D3" s="43">
        <f>SUM(D8:D29)</f>
        <v>0</v>
      </c>
      <c r="E3" s="44" t="e">
        <f>F3/B3</f>
        <v>#DIV/0!</v>
      </c>
      <c r="F3" s="43">
        <f>SUM(F8:F29)</f>
        <v>0</v>
      </c>
      <c r="G3" s="44" t="e">
        <f>H3/B3</f>
        <v>#DIV/0!</v>
      </c>
      <c r="H3" s="43">
        <f>SUM(H8:H29)</f>
        <v>0</v>
      </c>
      <c r="I3" s="56" t="e">
        <f>((C3+E3+G3)/3)*100</f>
        <v>#DIV/0!</v>
      </c>
      <c r="J3" s="46" t="e">
        <f>_xlfn.IFS(I3&gt;=60,100-((10*(100-I3))/40),I3&gt;=52,89-((9*(59-I3))/7),I3&gt;=41,79-((9*(52-I3))/11),I3&gt;=35,69-((9*(40-I3))/5),I3&lt;=34,59-((29*(34-I3))/34))</f>
        <v>#DIV/0!</v>
      </c>
      <c r="L3" s="1"/>
    </row>
    <row r="4" spans="1:12" ht="6.6" customHeight="1" x14ac:dyDescent="0.3">
      <c r="A4" s="25"/>
      <c r="B4" s="15"/>
      <c r="C4" s="26"/>
      <c r="D4" s="15"/>
      <c r="E4" s="26"/>
      <c r="F4" s="15"/>
      <c r="G4" s="26"/>
      <c r="H4" s="15"/>
      <c r="I4" s="15"/>
      <c r="J4" s="27"/>
      <c r="L4" s="1"/>
    </row>
    <row r="5" spans="1:12" ht="9" customHeight="1" thickBot="1" x14ac:dyDescent="0.35">
      <c r="A5" s="28"/>
      <c r="B5" s="29"/>
      <c r="C5" s="29"/>
      <c r="D5" s="29"/>
      <c r="E5" s="29"/>
      <c r="F5" s="29"/>
      <c r="G5" s="29"/>
      <c r="H5" s="29"/>
      <c r="I5" s="30"/>
      <c r="J5" s="31"/>
      <c r="L5" s="1"/>
    </row>
    <row r="6" spans="1:12" ht="28.8" customHeight="1" x14ac:dyDescent="0.3">
      <c r="A6" s="64" t="s">
        <v>37</v>
      </c>
      <c r="B6" s="65"/>
      <c r="C6" s="65"/>
      <c r="D6" s="65"/>
      <c r="E6" s="65"/>
      <c r="F6" s="65"/>
      <c r="G6" s="65"/>
      <c r="H6" s="66"/>
      <c r="I6" s="32"/>
      <c r="J6" s="33">
        <v>26</v>
      </c>
      <c r="L6" s="2"/>
    </row>
    <row r="7" spans="1:12" ht="28.8" x14ac:dyDescent="0.3">
      <c r="A7" s="34" t="s">
        <v>11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35" t="s">
        <v>6</v>
      </c>
      <c r="I7" s="36"/>
      <c r="J7" s="37"/>
      <c r="L7" s="1"/>
    </row>
    <row r="8" spans="1:12" x14ac:dyDescent="0.3">
      <c r="A8" s="25"/>
      <c r="B8" s="3"/>
      <c r="C8" s="4"/>
      <c r="D8" s="38"/>
      <c r="E8" s="4"/>
      <c r="F8" s="38"/>
      <c r="G8" s="4"/>
      <c r="H8" s="39"/>
      <c r="I8" s="36"/>
      <c r="J8" s="37"/>
      <c r="L8" s="1"/>
    </row>
    <row r="9" spans="1:12" x14ac:dyDescent="0.3">
      <c r="A9" s="25"/>
      <c r="B9" s="3"/>
      <c r="C9" s="4"/>
      <c r="D9" s="38"/>
      <c r="E9" s="4"/>
      <c r="F9" s="38"/>
      <c r="G9" s="4"/>
      <c r="H9" s="39"/>
      <c r="I9" s="36"/>
      <c r="J9" s="37"/>
      <c r="L9" s="1"/>
    </row>
    <row r="10" spans="1:12" x14ac:dyDescent="0.3">
      <c r="A10" s="25"/>
      <c r="B10" s="3"/>
      <c r="C10" s="4"/>
      <c r="D10" s="38"/>
      <c r="E10" s="4"/>
      <c r="F10" s="38"/>
      <c r="G10" s="4"/>
      <c r="H10" s="39"/>
      <c r="I10" s="36"/>
      <c r="J10" s="37"/>
    </row>
    <row r="11" spans="1:12" x14ac:dyDescent="0.3">
      <c r="A11" s="25"/>
      <c r="B11" s="3"/>
      <c r="C11" s="4"/>
      <c r="D11" s="38"/>
      <c r="E11" s="4"/>
      <c r="F11" s="38"/>
      <c r="G11" s="4"/>
      <c r="H11" s="39"/>
      <c r="I11" s="67" t="s">
        <v>25</v>
      </c>
      <c r="J11" s="55" t="e">
        <f>(((SUM(D8:D13,D25)/SUM(B8:B13,B25))+(SUM(F8:F13,F25)/SUM(B8:B13,B25))+(SUM(H8:H13,H25)/SUM(B8:B13,B25)))/3)*100</f>
        <v>#DIV/0!</v>
      </c>
    </row>
    <row r="12" spans="1:12" ht="14.4" customHeight="1" x14ac:dyDescent="0.3">
      <c r="A12" s="25"/>
      <c r="B12" s="3"/>
      <c r="C12" s="4"/>
      <c r="D12" s="38"/>
      <c r="E12" s="4"/>
      <c r="F12" s="38"/>
      <c r="G12" s="4"/>
      <c r="H12" s="39"/>
      <c r="I12" s="67"/>
      <c r="J12" s="45"/>
    </row>
    <row r="13" spans="1:12" x14ac:dyDescent="0.3">
      <c r="A13" s="25"/>
      <c r="B13" s="5"/>
      <c r="C13" s="6"/>
      <c r="D13" s="38"/>
      <c r="E13" s="6"/>
      <c r="F13" s="38"/>
      <c r="G13" s="6"/>
      <c r="H13" s="39"/>
      <c r="I13" s="67"/>
      <c r="J13" s="46" t="e">
        <f>_xlfn.IFS(J11&gt;=60,100-((10*(100-J11))/40),J11&gt;=52,89-((9*(59-J11))/7),J11&gt;=41,79-((9*(52-J11))/12),J11&gt;=35,69-((9*(40-J11))/5),J11&lt;=34,59-((29*(34-J11))/34))</f>
        <v>#DIV/0!</v>
      </c>
    </row>
    <row r="14" spans="1:12" x14ac:dyDescent="0.3">
      <c r="A14" s="25"/>
      <c r="B14" s="3"/>
      <c r="C14" s="4"/>
      <c r="D14" s="38"/>
      <c r="E14" s="4"/>
      <c r="F14" s="38"/>
      <c r="G14" s="4"/>
      <c r="H14" s="39"/>
      <c r="I14" s="36"/>
      <c r="J14" s="47"/>
    </row>
    <row r="15" spans="1:12" x14ac:dyDescent="0.3">
      <c r="A15" s="25"/>
      <c r="B15" s="3"/>
      <c r="C15" s="4"/>
      <c r="D15" s="38"/>
      <c r="E15" s="4"/>
      <c r="F15" s="38"/>
      <c r="G15" s="4"/>
      <c r="H15" s="39"/>
      <c r="I15" s="36"/>
      <c r="J15" s="47"/>
    </row>
    <row r="16" spans="1:12" x14ac:dyDescent="0.3">
      <c r="A16" s="25"/>
      <c r="B16" s="3"/>
      <c r="C16" s="4"/>
      <c r="D16" s="38"/>
      <c r="E16" s="4"/>
      <c r="F16" s="38"/>
      <c r="G16" s="4"/>
      <c r="H16" s="39"/>
      <c r="I16" s="67" t="s">
        <v>24</v>
      </c>
      <c r="J16" s="55" t="e">
        <f>(((SUM(D14:D21,D27,D28)/SUM(B14:B21,B27,B28))+(SUM(F14:F21,F27,F28)/SUM(B14:B21,B27,B28))+(SUM(H14:H21,H27,H28)/SUM(B14:B21,B27:B28)))/3)*100</f>
        <v>#DIV/0!</v>
      </c>
    </row>
    <row r="17" spans="1:10" x14ac:dyDescent="0.3">
      <c r="A17" s="25"/>
      <c r="B17" s="3"/>
      <c r="C17" s="4"/>
      <c r="D17" s="38"/>
      <c r="E17" s="4"/>
      <c r="F17" s="38"/>
      <c r="G17" s="4"/>
      <c r="H17" s="39"/>
      <c r="I17" s="67"/>
      <c r="J17" s="45"/>
    </row>
    <row r="18" spans="1:10" x14ac:dyDescent="0.3">
      <c r="A18" s="25"/>
      <c r="B18" s="3"/>
      <c r="C18" s="4"/>
      <c r="D18" s="38"/>
      <c r="E18" s="4"/>
      <c r="F18" s="38"/>
      <c r="G18" s="4"/>
      <c r="H18" s="39"/>
      <c r="I18" s="67"/>
      <c r="J18" s="46" t="e">
        <f>_xlfn.IFS(J16&gt;=60,100-((10*(100-J16))/40),J16&gt;=52,89-((9*(59-J16))/7),J16&gt;=41,79-((9*(52-J16))/12),J16&gt;=35,69-((9*(40-J16))/5),J16&lt;=34,59-((29*(34-J16))/34))</f>
        <v>#DIV/0!</v>
      </c>
    </row>
    <row r="19" spans="1:10" x14ac:dyDescent="0.3">
      <c r="A19" s="25"/>
      <c r="B19" s="3"/>
      <c r="C19" s="4"/>
      <c r="D19" s="38"/>
      <c r="E19" s="4"/>
      <c r="F19" s="38"/>
      <c r="G19" s="4"/>
      <c r="H19" s="39"/>
      <c r="I19" s="36"/>
      <c r="J19" s="47"/>
    </row>
    <row r="20" spans="1:10" x14ac:dyDescent="0.3">
      <c r="A20" s="25"/>
      <c r="B20" s="3"/>
      <c r="C20" s="4"/>
      <c r="D20" s="38"/>
      <c r="E20" s="4"/>
      <c r="F20" s="38"/>
      <c r="G20" s="4"/>
      <c r="H20" s="39"/>
      <c r="I20" s="36"/>
      <c r="J20" s="47"/>
    </row>
    <row r="21" spans="1:10" x14ac:dyDescent="0.3">
      <c r="A21" s="25"/>
      <c r="B21" s="5"/>
      <c r="C21" s="6"/>
      <c r="D21" s="38"/>
      <c r="E21" s="6"/>
      <c r="F21" s="38"/>
      <c r="G21" s="6"/>
      <c r="H21" s="39"/>
      <c r="I21" s="67" t="s">
        <v>23</v>
      </c>
      <c r="J21" s="55" t="e">
        <f>(((SUM(D22,D23,D26)/SUM(B22,B23,B26))+(SUM(F22,F23,F26)/SUM(B22,B23,B26))+(SUM(H22,H23,H26)/SUM(B22,B23,B26)))/3)*100</f>
        <v>#DIV/0!</v>
      </c>
    </row>
    <row r="22" spans="1:10" x14ac:dyDescent="0.3">
      <c r="A22" s="25"/>
      <c r="B22" s="3"/>
      <c r="C22" s="4"/>
      <c r="D22" s="38"/>
      <c r="E22" s="4"/>
      <c r="F22" s="38"/>
      <c r="G22" s="4"/>
      <c r="H22" s="39"/>
      <c r="I22" s="67"/>
      <c r="J22" s="45"/>
    </row>
    <row r="23" spans="1:10" x14ac:dyDescent="0.3">
      <c r="A23" s="25"/>
      <c r="B23" s="3"/>
      <c r="C23" s="4"/>
      <c r="D23" s="38"/>
      <c r="E23" s="4"/>
      <c r="F23" s="38"/>
      <c r="G23" s="4"/>
      <c r="H23" s="39"/>
      <c r="I23" s="67"/>
      <c r="J23" s="46" t="e">
        <f>_xlfn.IFS(J21&gt;=60,100-((10*(100-J21))/40),J21&gt;=52,89-((9*(59-J21))/7),J21&gt;=41,79-((9*(52-J21))/12),J21&gt;34,69-((9*(40-J21))/5),J21&lt;34,59-((29*(34-J21))/34))</f>
        <v>#DIV/0!</v>
      </c>
    </row>
    <row r="24" spans="1:10" x14ac:dyDescent="0.3">
      <c r="A24" s="25"/>
      <c r="B24" s="3"/>
      <c r="C24" s="4"/>
      <c r="D24" s="38"/>
      <c r="E24" s="4"/>
      <c r="F24" s="38"/>
      <c r="G24" s="4"/>
      <c r="H24" s="39"/>
      <c r="I24" s="36"/>
      <c r="J24" s="47"/>
    </row>
    <row r="25" spans="1:10" x14ac:dyDescent="0.3">
      <c r="A25" s="25" t="s">
        <v>12</v>
      </c>
      <c r="B25" s="5"/>
      <c r="C25" s="6"/>
      <c r="D25" s="51">
        <f t="shared" ref="D25:D29" si="0">B25*C25</f>
        <v>0</v>
      </c>
      <c r="E25" s="6"/>
      <c r="F25" s="51">
        <f t="shared" ref="F25:F29" si="1">B25*E25</f>
        <v>0</v>
      </c>
      <c r="G25" s="10"/>
      <c r="H25" s="52">
        <f t="shared" ref="H25" si="2">B25*G25</f>
        <v>0</v>
      </c>
      <c r="I25" s="36"/>
      <c r="J25" s="48"/>
    </row>
    <row r="26" spans="1:10" x14ac:dyDescent="0.3">
      <c r="A26" s="25" t="s">
        <v>13</v>
      </c>
      <c r="B26" s="3"/>
      <c r="C26" s="4"/>
      <c r="D26" s="51">
        <f t="shared" si="0"/>
        <v>0</v>
      </c>
      <c r="E26" s="4"/>
      <c r="F26" s="51">
        <f t="shared" si="1"/>
        <v>0</v>
      </c>
      <c r="G26" s="4"/>
      <c r="H26" s="52">
        <f t="shared" ref="H26:H29" si="3">B26*G26</f>
        <v>0</v>
      </c>
      <c r="I26" s="67" t="s">
        <v>26</v>
      </c>
      <c r="J26" s="55" t="e">
        <f>(((SUM(D24,D29)/SUM(B24,B29))+(SUM(F24,F29)/SUM(B24,B29))+(SUM(H24,H29)/SUM(B24,B29)))/3)*100</f>
        <v>#DIV/0!</v>
      </c>
    </row>
    <row r="27" spans="1:10" x14ac:dyDescent="0.3">
      <c r="A27" s="25" t="s">
        <v>14</v>
      </c>
      <c r="B27" s="3"/>
      <c r="C27" s="4"/>
      <c r="D27" s="51">
        <f t="shared" si="0"/>
        <v>0</v>
      </c>
      <c r="E27" s="4"/>
      <c r="F27" s="51">
        <f t="shared" si="1"/>
        <v>0</v>
      </c>
      <c r="G27" s="4"/>
      <c r="H27" s="52">
        <f t="shared" si="3"/>
        <v>0</v>
      </c>
      <c r="I27" s="67"/>
      <c r="J27" s="45"/>
    </row>
    <row r="28" spans="1:10" x14ac:dyDescent="0.3">
      <c r="A28" s="25" t="s">
        <v>15</v>
      </c>
      <c r="B28" s="3"/>
      <c r="C28" s="4"/>
      <c r="D28" s="51">
        <f t="shared" si="0"/>
        <v>0</v>
      </c>
      <c r="E28" s="4"/>
      <c r="F28" s="51">
        <f t="shared" si="1"/>
        <v>0</v>
      </c>
      <c r="G28" s="4"/>
      <c r="H28" s="52">
        <f t="shared" si="3"/>
        <v>0</v>
      </c>
      <c r="I28" s="67"/>
      <c r="J28" s="46" t="e">
        <f>_xlfn.IFS(J26&gt;=60,100-((10*(100-J26))/40),J26&gt;=52,89-((9*(59-J26))/7),J26&gt;=41,79-((9*(52-J26))/12),J26&gt;=35,69-((9*(40-J26))/5),J26&lt;=34,59-((29*(34-J26))/34))</f>
        <v>#DIV/0!</v>
      </c>
    </row>
    <row r="29" spans="1:10" ht="15" thickBot="1" x14ac:dyDescent="0.35">
      <c r="A29" s="40" t="s">
        <v>16</v>
      </c>
      <c r="B29" s="7"/>
      <c r="C29" s="8"/>
      <c r="D29" s="54">
        <f t="shared" si="0"/>
        <v>0</v>
      </c>
      <c r="E29" s="8"/>
      <c r="F29" s="54">
        <f t="shared" si="1"/>
        <v>0</v>
      </c>
      <c r="G29" s="8"/>
      <c r="H29" s="53">
        <f t="shared" si="3"/>
        <v>0</v>
      </c>
      <c r="I29" s="41"/>
      <c r="J29" s="42"/>
    </row>
    <row r="30" spans="1:10" ht="14.4" customHeight="1" x14ac:dyDescent="0.3">
      <c r="A30" s="11" t="s">
        <v>34</v>
      </c>
      <c r="B30" s="12"/>
      <c r="C30" s="13"/>
      <c r="D30" s="13"/>
      <c r="E30" s="13"/>
      <c r="F30" s="13"/>
      <c r="G30" s="14" t="s">
        <v>21</v>
      </c>
      <c r="H30" s="14"/>
      <c r="I30" s="59" t="s">
        <v>36</v>
      </c>
      <c r="J30" s="60"/>
    </row>
    <row r="31" spans="1:10" ht="14.4" customHeight="1" thickBot="1" x14ac:dyDescent="0.35">
      <c r="A31" s="11" t="s">
        <v>32</v>
      </c>
      <c r="B31" s="12"/>
      <c r="C31" s="13"/>
      <c r="D31" s="13"/>
      <c r="E31" s="13"/>
      <c r="F31" s="15"/>
      <c r="G31" s="16" t="s">
        <v>22</v>
      </c>
      <c r="H31" s="16"/>
      <c r="I31" s="61"/>
      <c r="J31" s="62"/>
    </row>
    <row r="32" spans="1:10" ht="14.4" customHeight="1" x14ac:dyDescent="0.3">
      <c r="A32" s="11" t="s">
        <v>33</v>
      </c>
      <c r="B32" s="17"/>
      <c r="C32" s="13"/>
      <c r="D32" s="68" t="s">
        <v>31</v>
      </c>
      <c r="E32" s="68"/>
      <c r="F32" s="15"/>
      <c r="G32" s="57" t="s">
        <v>28</v>
      </c>
      <c r="H32" s="58"/>
      <c r="I32" s="59" t="s">
        <v>35</v>
      </c>
      <c r="J32" s="60"/>
    </row>
    <row r="33" spans="1:10" ht="15" thickBot="1" x14ac:dyDescent="0.35">
      <c r="A33" s="18" t="s">
        <v>27</v>
      </c>
      <c r="B33" s="19"/>
      <c r="C33" s="13"/>
      <c r="D33" s="68"/>
      <c r="E33" s="68"/>
      <c r="F33" s="15"/>
      <c r="G33" s="57"/>
      <c r="H33" s="58"/>
      <c r="I33" s="61"/>
      <c r="J33" s="62"/>
    </row>
    <row r="34" spans="1:10" ht="15" thickTop="1" x14ac:dyDescent="0.3">
      <c r="A34" s="63"/>
      <c r="B34" s="63"/>
      <c r="C34" s="63"/>
      <c r="D34" s="63"/>
      <c r="E34" s="63"/>
      <c r="F34" s="63"/>
      <c r="G34" s="63"/>
      <c r="H34" s="63"/>
      <c r="I34" s="20"/>
      <c r="J34" s="20"/>
    </row>
  </sheetData>
  <sheetProtection algorithmName="SHA-512" hashValue="WTufh3gipXUuhe0F2ujSSjMm78/FOVUe2XUZkNIzI6r1nxk6oSNd2lNfzFd+4mfJmYBtbr2J5buwRHfjLhG5/A==" saltValue="oVzZP+fLh81UxD3vQtGbnw==" spinCount="100000" sheet="1" selectLockedCells="1"/>
  <mergeCells count="10">
    <mergeCell ref="G32:H33"/>
    <mergeCell ref="I32:J33"/>
    <mergeCell ref="A34:H34"/>
    <mergeCell ref="A6:H6"/>
    <mergeCell ref="I11:I13"/>
    <mergeCell ref="I16:I18"/>
    <mergeCell ref="I21:I23"/>
    <mergeCell ref="I26:I28"/>
    <mergeCell ref="I30:J31"/>
    <mergeCell ref="D32:E33"/>
  </mergeCells>
  <conditionalFormatting sqref="A7">
    <cfRule type="duplicateValues" dxfId="1" priority="2"/>
  </conditionalFormatting>
  <conditionalFormatting sqref="A7">
    <cfRule type="duplicateValues" dxfId="0" priority="1"/>
  </conditionalFormatting>
  <hyperlinks>
    <hyperlink ref="D32:E33" r:id="rId1" display="TEA SCALING TOOL" xr:uid="{0106A57E-51DC-41CE-803F-155648C3A16A}"/>
  </hyperlinks>
  <pageMargins left="0.25" right="0.25" top="0.58583333333333332" bottom="0.75" header="0.3" footer="0.3"/>
  <pageSetup scale="95" orientation="landscape" r:id="rId2"/>
  <headerFooter>
    <oddHeader xml:space="preserve">&amp;C&amp;"-,Bold"STUDENT ACHIEVEMENT WORKSHEET (STAAR RESULTS ONLY) </oddHeader>
    <oddFooter>&amp;C&amp;"-,Bold"THIS WORSHEET IS MODELED  FROM INFORMATION PROPOSED BY TEA IN THE 2018 ACCOUNTABILITY MANUAL.  
PRESENTED AND DEVELOPED BY GLENN NATHAN - ESC REGION 19 RESEARCH ANALYST</oddFooter>
  </headerFooter>
  <ignoredErrors>
    <ignoredError sqref="C3: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A. Nathan</dc:creator>
  <cp:lastModifiedBy>Glenn A. Nathan</cp:lastModifiedBy>
  <cp:lastPrinted>2018-06-19T14:53:29Z</cp:lastPrinted>
  <dcterms:created xsi:type="dcterms:W3CDTF">2018-06-14T17:35:20Z</dcterms:created>
  <dcterms:modified xsi:type="dcterms:W3CDTF">2019-09-10T17:54:09Z</dcterms:modified>
</cp:coreProperties>
</file>